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配置表" sheetId="3" r:id="rId1"/>
    <sheet name="报价表" sheetId="2" r:id="rId2"/>
  </sheets>
  <definedNames>
    <definedName name="_xlnm._FilterDatabase" localSheetId="1" hidden="1">报价表!$A$38:$A$107</definedName>
    <definedName name="_xlnm._FilterDatabase" localSheetId="0" hidden="1">配置表!$A$5:$XEK$55</definedName>
  </definedNames>
  <calcPr calcId="144525"/>
</workbook>
</file>

<file path=xl/sharedStrings.xml><?xml version="1.0" encoding="utf-8"?>
<sst xmlns="http://schemas.openxmlformats.org/spreadsheetml/2006/main" count="261" uniqueCount="128">
  <si>
    <t>空调冷量配置表</t>
  </si>
  <si>
    <t>项目名称：“未来之城11#楼办公楼装修”项目“空调安装”工程</t>
  </si>
  <si>
    <t>序号</t>
  </si>
  <si>
    <t>楼层</t>
  </si>
  <si>
    <t>房间类型</t>
  </si>
  <si>
    <t>设计单位冷负荷</t>
  </si>
  <si>
    <t>制冷量</t>
  </si>
  <si>
    <t>室内机</t>
  </si>
  <si>
    <t>室内空调制冷量（KW)</t>
  </si>
  <si>
    <t>实际单位冷负荷</t>
  </si>
  <si>
    <t>室外机</t>
  </si>
  <si>
    <t>（W/m2)</t>
  </si>
  <si>
    <t>（KW)</t>
  </si>
  <si>
    <t>型号</t>
  </si>
  <si>
    <t>数量</t>
  </si>
  <si>
    <t>单台内机</t>
  </si>
  <si>
    <t>合计</t>
  </si>
  <si>
    <t>1F</t>
  </si>
  <si>
    <t>写字楼大堂</t>
  </si>
  <si>
    <t>GMV-NDR140T/D</t>
  </si>
  <si>
    <t>GMV-785WM/A2
超配率：100%</t>
  </si>
  <si>
    <t>消防控制室</t>
  </si>
  <si>
    <t>GMV-NDR100T/D</t>
  </si>
  <si>
    <t>保安室/监控中心</t>
  </si>
  <si>
    <t>GMV-NDR125T/D</t>
  </si>
  <si>
    <t>6F</t>
  </si>
  <si>
    <t>配餐间</t>
  </si>
  <si>
    <t>GMV-NDR45T/D</t>
  </si>
  <si>
    <t>GMV-1680WM/A2(450+615+615)
超配率：116%</t>
  </si>
  <si>
    <t>厨房</t>
  </si>
  <si>
    <t>GMV-NDR112T/D</t>
  </si>
  <si>
    <t>员工餐厅</t>
  </si>
  <si>
    <t>房间1</t>
  </si>
  <si>
    <t>房间2</t>
  </si>
  <si>
    <t>房间3</t>
  </si>
  <si>
    <t>员工活动中心</t>
  </si>
  <si>
    <t>7F</t>
  </si>
  <si>
    <t>文印室</t>
  </si>
  <si>
    <t>GMV-NDR71T/D</t>
  </si>
  <si>
    <t>GMV-1580WM/A2(350+615+615)
超配率：107.8%</t>
  </si>
  <si>
    <t>接待室</t>
  </si>
  <si>
    <t>GMV-NDR140PM/A1</t>
  </si>
  <si>
    <t>荣誉室</t>
  </si>
  <si>
    <t>GMV-NDR80T/D</t>
  </si>
  <si>
    <t>党建办公室</t>
  </si>
  <si>
    <t>GMV-NDR71P/B</t>
  </si>
  <si>
    <t>开发公司经理办公室</t>
  </si>
  <si>
    <t>分管开发公司经理办公室</t>
  </si>
  <si>
    <t>分管综合办公室室经理</t>
  </si>
  <si>
    <t>项目部</t>
  </si>
  <si>
    <t>会议室</t>
  </si>
  <si>
    <t>GMV-NDR125PM/A1</t>
  </si>
  <si>
    <t>GMV-NDR56T/D</t>
  </si>
  <si>
    <t>董事长办公室</t>
  </si>
  <si>
    <t>监事办公室</t>
  </si>
  <si>
    <t>股东办公室</t>
  </si>
  <si>
    <t>质安部</t>
  </si>
  <si>
    <t>GMV-NDR90T/D</t>
  </si>
  <si>
    <t>资产部</t>
  </si>
  <si>
    <t>销售部</t>
  </si>
  <si>
    <t>开发公司财务室</t>
  </si>
  <si>
    <t>过道</t>
  </si>
  <si>
    <t>8F</t>
  </si>
  <si>
    <t>建筑公司财务室</t>
  </si>
  <si>
    <t>GMV-1475WM/A2(300+560+615)
超配率：109.4%</t>
  </si>
  <si>
    <t>总经理办公室</t>
  </si>
  <si>
    <t>茶水间</t>
  </si>
  <si>
    <t>GMV-NDR100PM/A1</t>
  </si>
  <si>
    <t>综合办公室</t>
  </si>
  <si>
    <t>采购部</t>
  </si>
  <si>
    <t>副总经理办公室</t>
  </si>
  <si>
    <t>副经理办公室</t>
  </si>
  <si>
    <t>市场拓展部</t>
  </si>
  <si>
    <t>工程部</t>
  </si>
  <si>
    <t>商务部</t>
  </si>
  <si>
    <t>9F</t>
  </si>
  <si>
    <t>档案室</t>
  </si>
  <si>
    <t>GMV-1310WM/A2(300+450+560)
超配率：120%</t>
  </si>
  <si>
    <t>财务档案室</t>
  </si>
  <si>
    <t>GMV-NDR80PM/A1</t>
  </si>
  <si>
    <t>大会议室</t>
  </si>
  <si>
    <t>办公室</t>
  </si>
  <si>
    <t>电梯厅+过道</t>
  </si>
  <si>
    <t>小计</t>
  </si>
  <si>
    <t>报价表</t>
  </si>
  <si>
    <t>单位</t>
  </si>
  <si>
    <t>单价</t>
  </si>
  <si>
    <t>品牌/备注</t>
  </si>
  <si>
    <t>GMV-785WM/A2</t>
  </si>
  <si>
    <t>台</t>
  </si>
  <si>
    <t>格力</t>
  </si>
  <si>
    <t>GMV-1475WM/A2</t>
  </si>
  <si>
    <t>300+560+615</t>
  </si>
  <si>
    <t>GMV-1680WM/A2</t>
  </si>
  <si>
    <t>450+615+615</t>
  </si>
  <si>
    <t>GMV-1310WM/A2</t>
  </si>
  <si>
    <t>300+450+560</t>
  </si>
  <si>
    <t>GMV-1580WM/A2</t>
  </si>
  <si>
    <t>350+615+615</t>
  </si>
  <si>
    <t>GMV-NDR71P/B1</t>
  </si>
  <si>
    <t>XC7A-24/H</t>
  </si>
  <si>
    <t>内机安装费</t>
  </si>
  <si>
    <t>-</t>
  </si>
  <si>
    <t>外机安装费</t>
  </si>
  <si>
    <t>风口（标准尺寸1.2m以内）</t>
  </si>
  <si>
    <t>个</t>
  </si>
  <si>
    <t>铁皮风道</t>
  </si>
  <si>
    <t>平方米</t>
  </si>
  <si>
    <t>设备吊装</t>
  </si>
  <si>
    <t>台班</t>
  </si>
  <si>
    <t>报价说明：</t>
  </si>
  <si>
    <t>1、空调电源线由甲方提供到室内外机指定位置,本报价不含外机基础</t>
  </si>
  <si>
    <t>2、若设计方案更改，报价也将随之更改。</t>
  </si>
  <si>
    <t>3、室内机送风口为标准尺寸，如需订做异型风口，则相应增加的费用另行结算。</t>
  </si>
  <si>
    <t>4、本报价材料工程量以本方案图纸为依据，如工程量发生变化，本造价相应变化。</t>
  </si>
  <si>
    <t>5、受材料波动影响,本报价有效期15天,包含机组调试费用;不包含装修配合费用。</t>
  </si>
  <si>
    <t>6、本报价不含风管镀锌钢板价格，需按实际使用面积另行计价。</t>
  </si>
  <si>
    <t>7、本报价不含税。</t>
  </si>
  <si>
    <t>16T</t>
  </si>
  <si>
    <t>160T</t>
  </si>
  <si>
    <t>140T</t>
  </si>
  <si>
    <t>125T</t>
  </si>
  <si>
    <t>100T</t>
  </si>
  <si>
    <t>45T</t>
  </si>
  <si>
    <t>71T</t>
  </si>
  <si>
    <t>80T</t>
  </si>
  <si>
    <t>90T</t>
  </si>
  <si>
    <t>56T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</si>
</sst>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8"/>
      <name val="华文隶书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/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8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286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9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48895</xdr:colOff>
      <xdr:row>0</xdr:row>
      <xdr:rowOff>19685</xdr:rowOff>
    </xdr:from>
    <xdr:to>
      <xdr:col>2</xdr:col>
      <xdr:colOff>1106170</xdr:colOff>
      <xdr:row>1</xdr:row>
      <xdr:rowOff>276860</xdr:rowOff>
    </xdr:to>
    <xdr:pic>
      <xdr:nvPicPr>
        <xdr:cNvPr id="2" name="Picture 8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8895" y="19685"/>
          <a:ext cx="1763395" cy="53657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142240</xdr:colOff>
      <xdr:row>0</xdr:row>
      <xdr:rowOff>126365</xdr:rowOff>
    </xdr:from>
    <xdr:to>
      <xdr:col>0</xdr:col>
      <xdr:colOff>1826260</xdr:colOff>
      <xdr:row>0</xdr:row>
      <xdr:rowOff>836930</xdr:rowOff>
    </xdr:to>
    <xdr:pic>
      <xdr:nvPicPr>
        <xdr:cNvPr id="2" name="Picture 8" descr=" "/>
        <xdr:cNvPicPr/>
      </xdr:nvPicPr>
      <xdr:blipFill>
        <a:blip r:embed="rId1"/>
        <a:srcRect/>
        <a:stretch>
          <a:fillRect/>
        </a:stretch>
      </xdr:blipFill>
      <xdr:spPr>
        <a:xfrm>
          <a:off x="142240" y="126365"/>
          <a:ext cx="1684020" cy="710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K55"/>
  <sheetViews>
    <sheetView tabSelected="1" workbookViewId="0">
      <selection activeCell="O14" sqref="O14"/>
    </sheetView>
  </sheetViews>
  <sheetFormatPr defaultColWidth="9" defaultRowHeight="14.25"/>
  <cols>
    <col min="1" max="2" width="4.63333333333333" style="2" customWidth="1"/>
    <col min="3" max="3" width="20.2666666666667" style="17" customWidth="1"/>
    <col min="4" max="4" width="12" style="2" customWidth="1"/>
    <col min="5" max="5" width="9.875" style="17" customWidth="1"/>
    <col min="6" max="6" width="16.45" style="17" customWidth="1"/>
    <col min="7" max="7" width="4.63333333333333" style="2" customWidth="1"/>
    <col min="8" max="8" width="7.90833333333333" style="18" customWidth="1"/>
    <col min="9" max="9" width="7.45" style="18" customWidth="1"/>
    <col min="10" max="10" width="12" style="19" customWidth="1"/>
    <col min="11" max="11" width="11.0916666666667" style="2" customWidth="1"/>
    <col min="12" max="235" width="9" style="2" customWidth="1"/>
    <col min="236" max="237" width="9" style="20" customWidth="1"/>
    <col min="238" max="16384" width="9" style="20"/>
  </cols>
  <sheetData>
    <row r="1" s="14" customFormat="1" ht="22" customHeight="1" spans="1:1636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"/>
      <c r="M1" s="33"/>
      <c r="N1" s="2"/>
      <c r="Q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</row>
    <row r="2" s="14" customFormat="1" ht="22" customHeight="1" spans="1:1636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33"/>
      <c r="N2" s="2"/>
      <c r="Q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</row>
    <row r="3" s="15" customFormat="1" ht="25" customHeight="1" spans="1:13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34"/>
      <c r="M3" s="33"/>
    </row>
    <row r="4" customFormat="1" ht="25" customHeight="1" spans="1:13">
      <c r="A4" s="24" t="s">
        <v>2</v>
      </c>
      <c r="B4" s="24" t="s">
        <v>3</v>
      </c>
      <c r="C4" s="24" t="s">
        <v>4</v>
      </c>
      <c r="D4" s="25" t="s">
        <v>5</v>
      </c>
      <c r="E4" s="24" t="s">
        <v>6</v>
      </c>
      <c r="F4" s="24" t="s">
        <v>7</v>
      </c>
      <c r="G4" s="24"/>
      <c r="H4" s="26" t="s">
        <v>8</v>
      </c>
      <c r="I4" s="26"/>
      <c r="J4" s="35" t="s">
        <v>9</v>
      </c>
      <c r="K4" s="24" t="s">
        <v>10</v>
      </c>
      <c r="M4" s="33"/>
    </row>
    <row r="5" customFormat="1" ht="25" customHeight="1" spans="1:13">
      <c r="A5" s="24"/>
      <c r="B5" s="24"/>
      <c r="C5" s="24"/>
      <c r="D5" s="25" t="s">
        <v>11</v>
      </c>
      <c r="E5" s="24" t="s">
        <v>12</v>
      </c>
      <c r="F5" s="24" t="s">
        <v>13</v>
      </c>
      <c r="G5" s="24" t="s">
        <v>14</v>
      </c>
      <c r="H5" s="26" t="s">
        <v>15</v>
      </c>
      <c r="I5" s="26" t="s">
        <v>16</v>
      </c>
      <c r="J5" s="35" t="s">
        <v>11</v>
      </c>
      <c r="K5" s="24" t="s">
        <v>13</v>
      </c>
      <c r="M5" s="33"/>
    </row>
    <row r="6" customFormat="1" ht="25" customHeight="1" spans="1:13">
      <c r="A6" s="24">
        <v>1</v>
      </c>
      <c r="B6" s="25" t="s">
        <v>17</v>
      </c>
      <c r="C6" s="24" t="s">
        <v>18</v>
      </c>
      <c r="D6" s="24">
        <v>230</v>
      </c>
      <c r="E6" s="24">
        <v>60.95</v>
      </c>
      <c r="F6" s="24" t="s">
        <v>19</v>
      </c>
      <c r="G6" s="24">
        <v>4</v>
      </c>
      <c r="H6" s="24">
        <v>14</v>
      </c>
      <c r="I6" s="24">
        <f>H6*G6</f>
        <v>56</v>
      </c>
      <c r="J6" s="36">
        <v>211.320754716981</v>
      </c>
      <c r="K6" s="25" t="s">
        <v>20</v>
      </c>
      <c r="M6" s="33"/>
    </row>
    <row r="7" customFormat="1" ht="25" customHeight="1" spans="1:13">
      <c r="A7" s="24">
        <v>2</v>
      </c>
      <c r="B7" s="25"/>
      <c r="C7" s="24" t="s">
        <v>21</v>
      </c>
      <c r="D7" s="24">
        <v>250</v>
      </c>
      <c r="E7" s="24">
        <v>9.6775</v>
      </c>
      <c r="F7" s="24" t="s">
        <v>22</v>
      </c>
      <c r="G7" s="24">
        <v>1</v>
      </c>
      <c r="H7" s="24">
        <v>10</v>
      </c>
      <c r="I7" s="24">
        <f>H7*G7</f>
        <v>10</v>
      </c>
      <c r="J7" s="36">
        <v>258.331180573495</v>
      </c>
      <c r="K7" s="25"/>
      <c r="M7" s="33"/>
    </row>
    <row r="8" customFormat="1" ht="25" customHeight="1" spans="1:13">
      <c r="A8" s="24">
        <v>2</v>
      </c>
      <c r="B8" s="25"/>
      <c r="C8" s="24" t="s">
        <v>23</v>
      </c>
      <c r="D8" s="24">
        <v>250</v>
      </c>
      <c r="E8" s="24">
        <v>12.575</v>
      </c>
      <c r="F8" s="24" t="s">
        <v>24</v>
      </c>
      <c r="G8" s="24">
        <v>1</v>
      </c>
      <c r="H8" s="24">
        <v>12.5</v>
      </c>
      <c r="I8" s="24">
        <f>H8*G8</f>
        <v>12.5</v>
      </c>
      <c r="J8" s="36">
        <v>248.508946322068</v>
      </c>
      <c r="K8" s="25"/>
      <c r="M8" s="33"/>
    </row>
    <row r="9" customFormat="1" ht="25" customHeight="1" spans="1:13">
      <c r="A9" s="24">
        <v>8</v>
      </c>
      <c r="B9" s="25" t="s">
        <v>25</v>
      </c>
      <c r="C9" s="24" t="s">
        <v>26</v>
      </c>
      <c r="D9" s="24">
        <v>220</v>
      </c>
      <c r="E9" s="24">
        <v>4.29</v>
      </c>
      <c r="F9" s="24" t="s">
        <v>27</v>
      </c>
      <c r="G9" s="24">
        <v>1</v>
      </c>
      <c r="H9" s="24">
        <v>4.5</v>
      </c>
      <c r="I9" s="24">
        <f>H9*G9</f>
        <v>4.5</v>
      </c>
      <c r="J9" s="36">
        <v>230.769230769231</v>
      </c>
      <c r="K9" s="25" t="s">
        <v>28</v>
      </c>
      <c r="M9" s="33"/>
    </row>
    <row r="10" customFormat="1" ht="25" customHeight="1" spans="1:13">
      <c r="A10" s="24">
        <v>8</v>
      </c>
      <c r="B10" s="25"/>
      <c r="C10" s="24" t="s">
        <v>29</v>
      </c>
      <c r="D10" s="24">
        <v>250</v>
      </c>
      <c r="E10" s="24">
        <v>22.25</v>
      </c>
      <c r="F10" s="24" t="s">
        <v>30</v>
      </c>
      <c r="G10" s="24">
        <v>2</v>
      </c>
      <c r="H10" s="24">
        <v>11.2</v>
      </c>
      <c r="I10" s="24">
        <f>H10*G10</f>
        <v>22.4</v>
      </c>
      <c r="J10" s="36">
        <v>251.685393258427</v>
      </c>
      <c r="K10" s="25"/>
      <c r="M10" s="33"/>
    </row>
    <row r="11" customFormat="1" ht="25" customHeight="1" spans="1:13">
      <c r="A11" s="24">
        <v>9</v>
      </c>
      <c r="B11" s="25"/>
      <c r="C11" s="24" t="s">
        <v>31</v>
      </c>
      <c r="D11" s="24">
        <v>300</v>
      </c>
      <c r="E11" s="24">
        <v>87</v>
      </c>
      <c r="F11" s="24" t="s">
        <v>19</v>
      </c>
      <c r="G11" s="24">
        <v>6</v>
      </c>
      <c r="H11" s="24">
        <v>14</v>
      </c>
      <c r="I11" s="24">
        <f t="shared" ref="I11:I44" si="0">H11*G11</f>
        <v>84</v>
      </c>
      <c r="J11" s="36">
        <v>289.655172413793</v>
      </c>
      <c r="K11" s="25"/>
      <c r="M11" s="33"/>
    </row>
    <row r="12" customFormat="1" ht="25" customHeight="1" spans="1:13">
      <c r="A12" s="24">
        <v>10</v>
      </c>
      <c r="B12" s="25"/>
      <c r="C12" s="24" t="s">
        <v>32</v>
      </c>
      <c r="D12" s="24">
        <v>300</v>
      </c>
      <c r="E12" s="24">
        <v>18</v>
      </c>
      <c r="F12" s="24" t="s">
        <v>19</v>
      </c>
      <c r="G12" s="24">
        <v>1</v>
      </c>
      <c r="H12" s="24">
        <v>14</v>
      </c>
      <c r="I12" s="24">
        <f t="shared" si="0"/>
        <v>14</v>
      </c>
      <c r="J12" s="36">
        <v>233.333333333333</v>
      </c>
      <c r="K12" s="25"/>
      <c r="M12" s="33"/>
    </row>
    <row r="13" customFormat="1" ht="25" customHeight="1" spans="1:11">
      <c r="A13" s="24">
        <v>11</v>
      </c>
      <c r="B13" s="25"/>
      <c r="C13" s="24" t="s">
        <v>33</v>
      </c>
      <c r="D13" s="24">
        <v>300</v>
      </c>
      <c r="E13" s="24">
        <v>27.6</v>
      </c>
      <c r="F13" s="24" t="s">
        <v>19</v>
      </c>
      <c r="G13" s="24">
        <v>2</v>
      </c>
      <c r="H13" s="24">
        <v>14</v>
      </c>
      <c r="I13" s="24">
        <f t="shared" si="0"/>
        <v>28</v>
      </c>
      <c r="J13" s="36">
        <v>304.347826086957</v>
      </c>
      <c r="K13" s="25"/>
    </row>
    <row r="14" customFormat="1" ht="25" customHeight="1" spans="1:11">
      <c r="A14" s="24">
        <v>12</v>
      </c>
      <c r="B14" s="25"/>
      <c r="C14" s="24" t="s">
        <v>34</v>
      </c>
      <c r="D14" s="24">
        <v>300</v>
      </c>
      <c r="E14" s="24">
        <v>20.49</v>
      </c>
      <c r="F14" s="24" t="s">
        <v>19</v>
      </c>
      <c r="G14" s="24">
        <v>1</v>
      </c>
      <c r="H14" s="24">
        <v>14</v>
      </c>
      <c r="I14" s="24">
        <f t="shared" si="0"/>
        <v>14</v>
      </c>
      <c r="J14" s="36">
        <v>204.97803806735</v>
      </c>
      <c r="K14" s="25"/>
    </row>
    <row r="15" customFormat="1" ht="25" customHeight="1" spans="1:11">
      <c r="A15" s="24">
        <v>13</v>
      </c>
      <c r="B15" s="25"/>
      <c r="C15" s="24" t="s">
        <v>35</v>
      </c>
      <c r="D15" s="24">
        <v>250</v>
      </c>
      <c r="E15" s="24">
        <v>27.925</v>
      </c>
      <c r="F15" s="24" t="s">
        <v>19</v>
      </c>
      <c r="G15" s="24">
        <v>2</v>
      </c>
      <c r="H15" s="24">
        <v>14</v>
      </c>
      <c r="I15" s="24">
        <f t="shared" si="0"/>
        <v>28</v>
      </c>
      <c r="J15" s="36">
        <v>250.671441360788</v>
      </c>
      <c r="K15" s="25"/>
    </row>
    <row r="16" customFormat="1" ht="25" customHeight="1" spans="1:11">
      <c r="A16" s="24">
        <v>14</v>
      </c>
      <c r="B16" s="25" t="s">
        <v>36</v>
      </c>
      <c r="C16" s="24" t="s">
        <v>37</v>
      </c>
      <c r="D16" s="24">
        <v>200</v>
      </c>
      <c r="E16" s="24">
        <v>7.44</v>
      </c>
      <c r="F16" s="24" t="s">
        <v>38</v>
      </c>
      <c r="G16" s="24">
        <v>1</v>
      </c>
      <c r="H16" s="24">
        <v>7.1</v>
      </c>
      <c r="I16" s="24">
        <f t="shared" si="0"/>
        <v>7.1</v>
      </c>
      <c r="J16" s="37">
        <v>190.860215053763</v>
      </c>
      <c r="K16" s="38" t="s">
        <v>39</v>
      </c>
    </row>
    <row r="17" customFormat="1" ht="25" customHeight="1" spans="1:11">
      <c r="A17" s="24">
        <v>15</v>
      </c>
      <c r="B17" s="25"/>
      <c r="C17" s="24" t="s">
        <v>40</v>
      </c>
      <c r="D17" s="24">
        <v>220</v>
      </c>
      <c r="E17" s="24">
        <v>10.648</v>
      </c>
      <c r="F17" s="24" t="s">
        <v>41</v>
      </c>
      <c r="G17" s="24">
        <v>1</v>
      </c>
      <c r="H17" s="24">
        <v>14</v>
      </c>
      <c r="I17" s="24">
        <f t="shared" si="0"/>
        <v>14</v>
      </c>
      <c r="J17" s="39">
        <v>289.256198347107</v>
      </c>
      <c r="K17" s="40"/>
    </row>
    <row r="18" customFormat="1" ht="25" customHeight="1" spans="1:11">
      <c r="A18" s="24">
        <v>16</v>
      </c>
      <c r="B18" s="25"/>
      <c r="C18" s="24" t="s">
        <v>42</v>
      </c>
      <c r="D18" s="24">
        <v>180</v>
      </c>
      <c r="E18" s="24">
        <v>6.804</v>
      </c>
      <c r="F18" s="24" t="s">
        <v>43</v>
      </c>
      <c r="G18" s="24">
        <v>1</v>
      </c>
      <c r="H18" s="24">
        <v>8</v>
      </c>
      <c r="I18" s="24">
        <f t="shared" si="0"/>
        <v>8</v>
      </c>
      <c r="J18" s="39">
        <v>211.640211640212</v>
      </c>
      <c r="K18" s="40"/>
    </row>
    <row r="19" customFormat="1" ht="25" customHeight="1" spans="1:11">
      <c r="A19" s="24">
        <v>17</v>
      </c>
      <c r="B19" s="25"/>
      <c r="C19" s="24" t="s">
        <v>44</v>
      </c>
      <c r="D19" s="24">
        <v>220</v>
      </c>
      <c r="E19" s="24">
        <v>6.358</v>
      </c>
      <c r="F19" s="24" t="s">
        <v>45</v>
      </c>
      <c r="G19" s="24">
        <v>1</v>
      </c>
      <c r="H19" s="24">
        <v>7.1</v>
      </c>
      <c r="I19" s="24">
        <f t="shared" si="0"/>
        <v>7.1</v>
      </c>
      <c r="J19" s="39">
        <v>245.674740484429</v>
      </c>
      <c r="K19" s="40"/>
    </row>
    <row r="20" customFormat="1" ht="25" customHeight="1" spans="1:11">
      <c r="A20" s="24">
        <v>18</v>
      </c>
      <c r="B20" s="25"/>
      <c r="C20" s="24" t="s">
        <v>46</v>
      </c>
      <c r="D20" s="24">
        <v>220</v>
      </c>
      <c r="E20" s="24">
        <v>5.676</v>
      </c>
      <c r="F20" s="24" t="s">
        <v>45</v>
      </c>
      <c r="G20" s="24">
        <v>1</v>
      </c>
      <c r="H20" s="24">
        <v>7.1</v>
      </c>
      <c r="I20" s="24">
        <f t="shared" si="0"/>
        <v>7.1</v>
      </c>
      <c r="J20" s="39">
        <v>275.193798449612</v>
      </c>
      <c r="K20" s="40"/>
    </row>
    <row r="21" customFormat="1" ht="25" customHeight="1" spans="1:11">
      <c r="A21" s="24">
        <v>19</v>
      </c>
      <c r="B21" s="25"/>
      <c r="C21" s="24" t="s">
        <v>47</v>
      </c>
      <c r="D21" s="24">
        <v>220</v>
      </c>
      <c r="E21" s="24">
        <v>5.28</v>
      </c>
      <c r="F21" s="24" t="s">
        <v>45</v>
      </c>
      <c r="G21" s="24">
        <v>1</v>
      </c>
      <c r="H21" s="24">
        <v>7.1</v>
      </c>
      <c r="I21" s="24">
        <f t="shared" si="0"/>
        <v>7.1</v>
      </c>
      <c r="J21" s="39">
        <v>295.833333333333</v>
      </c>
      <c r="K21" s="40"/>
    </row>
    <row r="22" customFormat="1" ht="25" customHeight="1" spans="1:11">
      <c r="A22" s="24">
        <v>20</v>
      </c>
      <c r="B22" s="25"/>
      <c r="C22" s="24" t="s">
        <v>48</v>
      </c>
      <c r="D22" s="24">
        <v>220</v>
      </c>
      <c r="E22" s="24">
        <v>4.972</v>
      </c>
      <c r="F22" s="24" t="s">
        <v>45</v>
      </c>
      <c r="G22" s="24">
        <v>1</v>
      </c>
      <c r="H22" s="24">
        <v>7.1</v>
      </c>
      <c r="I22" s="24">
        <f t="shared" si="0"/>
        <v>7.1</v>
      </c>
      <c r="J22" s="39">
        <v>314.159292035398</v>
      </c>
      <c r="K22" s="40"/>
    </row>
    <row r="23" customFormat="1" ht="25" customHeight="1" spans="1:11">
      <c r="A23" s="24">
        <v>20</v>
      </c>
      <c r="B23" s="25"/>
      <c r="C23" s="24" t="s">
        <v>49</v>
      </c>
      <c r="D23" s="24">
        <v>220</v>
      </c>
      <c r="E23" s="24">
        <v>9.768</v>
      </c>
      <c r="F23" s="24" t="s">
        <v>24</v>
      </c>
      <c r="G23" s="24">
        <v>1</v>
      </c>
      <c r="H23" s="24">
        <v>12.5</v>
      </c>
      <c r="I23" s="24">
        <f t="shared" si="0"/>
        <v>12.5</v>
      </c>
      <c r="J23" s="39">
        <v>281.531531531532</v>
      </c>
      <c r="K23" s="40"/>
    </row>
    <row r="24" customFormat="1" ht="25" customHeight="1" spans="1:11">
      <c r="A24" s="24">
        <v>21</v>
      </c>
      <c r="B24" s="25"/>
      <c r="C24" s="24" t="s">
        <v>50</v>
      </c>
      <c r="D24" s="24">
        <v>250</v>
      </c>
      <c r="E24" s="24">
        <v>10.5</v>
      </c>
      <c r="F24" s="24" t="s">
        <v>51</v>
      </c>
      <c r="G24" s="24">
        <v>1</v>
      </c>
      <c r="H24" s="24">
        <v>12.5</v>
      </c>
      <c r="I24" s="24">
        <f t="shared" si="0"/>
        <v>12.5</v>
      </c>
      <c r="J24" s="39">
        <v>297.619047619048</v>
      </c>
      <c r="K24" s="40"/>
    </row>
    <row r="25" customFormat="1" ht="25" customHeight="1" spans="1:11">
      <c r="A25" s="24">
        <v>22</v>
      </c>
      <c r="B25" s="25"/>
      <c r="C25" s="24" t="s">
        <v>50</v>
      </c>
      <c r="D25" s="24">
        <v>250</v>
      </c>
      <c r="E25" s="24">
        <v>5.3</v>
      </c>
      <c r="F25" s="24" t="s">
        <v>52</v>
      </c>
      <c r="G25" s="24">
        <v>1</v>
      </c>
      <c r="H25" s="24">
        <v>5.6</v>
      </c>
      <c r="I25" s="24">
        <f t="shared" si="0"/>
        <v>5.6</v>
      </c>
      <c r="J25" s="39">
        <v>264.150943396226</v>
      </c>
      <c r="K25" s="40"/>
    </row>
    <row r="26" customFormat="1" ht="25" customHeight="1" spans="1:11">
      <c r="A26" s="24">
        <v>23</v>
      </c>
      <c r="B26" s="25"/>
      <c r="C26" s="24" t="s">
        <v>53</v>
      </c>
      <c r="D26" s="24">
        <v>220</v>
      </c>
      <c r="E26" s="24">
        <v>6.49</v>
      </c>
      <c r="F26" s="24" t="s">
        <v>45</v>
      </c>
      <c r="G26" s="24">
        <v>1</v>
      </c>
      <c r="H26" s="24">
        <v>7.1</v>
      </c>
      <c r="I26" s="24">
        <f t="shared" si="0"/>
        <v>7.1</v>
      </c>
      <c r="J26" s="39">
        <v>240.677966101695</v>
      </c>
      <c r="K26" s="40"/>
    </row>
    <row r="27" customFormat="1" ht="25" customHeight="1" spans="1:11">
      <c r="A27" s="24">
        <v>24</v>
      </c>
      <c r="B27" s="25"/>
      <c r="C27" s="24" t="s">
        <v>54</v>
      </c>
      <c r="D27" s="24">
        <v>220</v>
      </c>
      <c r="E27" s="24">
        <v>6.6</v>
      </c>
      <c r="F27" s="24" t="s">
        <v>45</v>
      </c>
      <c r="G27" s="24">
        <v>1</v>
      </c>
      <c r="H27" s="24">
        <v>7.1</v>
      </c>
      <c r="I27" s="24">
        <f t="shared" si="0"/>
        <v>7.1</v>
      </c>
      <c r="J27" s="39">
        <v>236.666666666667</v>
      </c>
      <c r="K27" s="40"/>
    </row>
    <row r="28" customFormat="1" ht="25" customHeight="1" spans="1:11">
      <c r="A28" s="24">
        <v>25</v>
      </c>
      <c r="B28" s="25"/>
      <c r="C28" s="24" t="s">
        <v>55</v>
      </c>
      <c r="D28" s="24">
        <v>220</v>
      </c>
      <c r="E28" s="24">
        <v>5.5</v>
      </c>
      <c r="F28" s="24" t="s">
        <v>45</v>
      </c>
      <c r="G28" s="24">
        <v>1</v>
      </c>
      <c r="H28" s="24">
        <v>7.1</v>
      </c>
      <c r="I28" s="24">
        <f t="shared" si="0"/>
        <v>7.1</v>
      </c>
      <c r="J28" s="39">
        <v>284</v>
      </c>
      <c r="K28" s="40"/>
    </row>
    <row r="29" customFormat="1" ht="25" customHeight="1" spans="1:11">
      <c r="A29" s="24">
        <v>26</v>
      </c>
      <c r="B29" s="25"/>
      <c r="C29" s="24" t="s">
        <v>56</v>
      </c>
      <c r="D29" s="24">
        <v>220</v>
      </c>
      <c r="E29" s="24">
        <v>9.064</v>
      </c>
      <c r="F29" s="24" t="s">
        <v>57</v>
      </c>
      <c r="G29" s="24">
        <v>1</v>
      </c>
      <c r="H29" s="24">
        <v>9</v>
      </c>
      <c r="I29" s="24">
        <f t="shared" si="0"/>
        <v>9</v>
      </c>
      <c r="J29" s="39">
        <v>218.446601941748</v>
      </c>
      <c r="K29" s="40"/>
    </row>
    <row r="30" customFormat="1" ht="25" customHeight="1" spans="1:11">
      <c r="A30" s="24">
        <v>27</v>
      </c>
      <c r="B30" s="25"/>
      <c r="C30" s="24" t="s">
        <v>58</v>
      </c>
      <c r="D30" s="24">
        <v>220</v>
      </c>
      <c r="E30" s="24">
        <v>6.468</v>
      </c>
      <c r="F30" s="24" t="s">
        <v>57</v>
      </c>
      <c r="G30" s="24">
        <v>1</v>
      </c>
      <c r="H30" s="24">
        <v>9</v>
      </c>
      <c r="I30" s="24">
        <f t="shared" si="0"/>
        <v>9</v>
      </c>
      <c r="J30" s="39">
        <v>306.122448979592</v>
      </c>
      <c r="K30" s="40"/>
    </row>
    <row r="31" customFormat="1" ht="25" customHeight="1" spans="1:11">
      <c r="A31" s="24">
        <v>28</v>
      </c>
      <c r="B31" s="25"/>
      <c r="C31" s="24" t="s">
        <v>59</v>
      </c>
      <c r="D31" s="24">
        <v>220</v>
      </c>
      <c r="E31" s="24">
        <v>7.04</v>
      </c>
      <c r="F31" s="24" t="s">
        <v>57</v>
      </c>
      <c r="G31" s="24">
        <v>1</v>
      </c>
      <c r="H31" s="24">
        <v>9</v>
      </c>
      <c r="I31" s="24">
        <f t="shared" si="0"/>
        <v>9</v>
      </c>
      <c r="J31" s="39">
        <v>281.25</v>
      </c>
      <c r="K31" s="40"/>
    </row>
    <row r="32" customFormat="1" ht="25" customHeight="1" spans="1:11">
      <c r="A32" s="24">
        <v>29</v>
      </c>
      <c r="B32" s="25"/>
      <c r="C32" s="24" t="s">
        <v>60</v>
      </c>
      <c r="D32" s="24">
        <v>220</v>
      </c>
      <c r="E32" s="24">
        <v>9.24</v>
      </c>
      <c r="F32" s="24" t="s">
        <v>57</v>
      </c>
      <c r="G32" s="24">
        <v>1</v>
      </c>
      <c r="H32" s="24">
        <v>9</v>
      </c>
      <c r="I32" s="24">
        <f t="shared" si="0"/>
        <v>9</v>
      </c>
      <c r="J32" s="39">
        <v>214.285714285714</v>
      </c>
      <c r="K32" s="40"/>
    </row>
    <row r="33" customFormat="1" ht="25" customHeight="1" spans="1:11">
      <c r="A33" s="24">
        <v>30</v>
      </c>
      <c r="B33" s="25"/>
      <c r="C33" s="24" t="s">
        <v>61</v>
      </c>
      <c r="D33" s="24">
        <v>180</v>
      </c>
      <c r="E33" s="24">
        <v>23.94</v>
      </c>
      <c r="F33" s="24" t="s">
        <v>51</v>
      </c>
      <c r="G33" s="24">
        <v>2</v>
      </c>
      <c r="H33" s="24">
        <v>12.5</v>
      </c>
      <c r="I33" s="24">
        <f t="shared" si="0"/>
        <v>25</v>
      </c>
      <c r="J33" s="41">
        <v>187.96992481203</v>
      </c>
      <c r="K33" s="42"/>
    </row>
    <row r="34" customFormat="1" ht="25" customHeight="1" spans="1:11">
      <c r="A34" s="24">
        <v>31</v>
      </c>
      <c r="B34" s="25" t="s">
        <v>62</v>
      </c>
      <c r="C34" s="24" t="s">
        <v>63</v>
      </c>
      <c r="D34" s="24">
        <v>220</v>
      </c>
      <c r="E34" s="24">
        <v>12.584</v>
      </c>
      <c r="F34" s="24" t="s">
        <v>19</v>
      </c>
      <c r="G34" s="24">
        <v>1</v>
      </c>
      <c r="H34" s="24">
        <v>14</v>
      </c>
      <c r="I34" s="24">
        <f t="shared" si="0"/>
        <v>14</v>
      </c>
      <c r="J34" s="37">
        <v>244.755244755245</v>
      </c>
      <c r="K34" s="38" t="s">
        <v>64</v>
      </c>
    </row>
    <row r="35" customFormat="1" ht="25" customHeight="1" spans="1:11">
      <c r="A35" s="24">
        <v>32</v>
      </c>
      <c r="B35" s="25"/>
      <c r="C35" s="24" t="s">
        <v>65</v>
      </c>
      <c r="D35" s="24">
        <v>220</v>
      </c>
      <c r="E35" s="24">
        <v>6.204</v>
      </c>
      <c r="F35" s="24" t="s">
        <v>45</v>
      </c>
      <c r="G35" s="24">
        <v>1</v>
      </c>
      <c r="H35" s="24">
        <v>7.1</v>
      </c>
      <c r="I35" s="24">
        <f t="shared" si="0"/>
        <v>7.1</v>
      </c>
      <c r="J35" s="39">
        <v>251.77304964539</v>
      </c>
      <c r="K35" s="40"/>
    </row>
    <row r="36" customFormat="1" ht="25" customHeight="1" spans="1:11">
      <c r="A36" s="24">
        <v>33</v>
      </c>
      <c r="B36" s="25"/>
      <c r="C36" s="24" t="s">
        <v>66</v>
      </c>
      <c r="D36" s="24">
        <v>220</v>
      </c>
      <c r="E36" s="24">
        <v>4.532</v>
      </c>
      <c r="F36" s="24" t="s">
        <v>27</v>
      </c>
      <c r="G36" s="24">
        <v>1</v>
      </c>
      <c r="H36" s="24">
        <v>4.5</v>
      </c>
      <c r="I36" s="24">
        <f t="shared" si="0"/>
        <v>4.5</v>
      </c>
      <c r="J36" s="39">
        <v>218.446601941748</v>
      </c>
      <c r="K36" s="40"/>
    </row>
    <row r="37" customFormat="1" ht="25" customHeight="1" spans="1:11">
      <c r="A37" s="24">
        <v>34</v>
      </c>
      <c r="B37" s="25"/>
      <c r="C37" s="24" t="s">
        <v>50</v>
      </c>
      <c r="D37" s="24">
        <v>250</v>
      </c>
      <c r="E37" s="24">
        <v>21.5</v>
      </c>
      <c r="F37" s="24" t="s">
        <v>67</v>
      </c>
      <c r="G37" s="24">
        <v>2</v>
      </c>
      <c r="H37" s="24">
        <v>10</v>
      </c>
      <c r="I37" s="24">
        <f t="shared" si="0"/>
        <v>20</v>
      </c>
      <c r="J37" s="39">
        <v>232.558139534884</v>
      </c>
      <c r="K37" s="40"/>
    </row>
    <row r="38" customFormat="1" ht="25" customHeight="1" spans="1:11">
      <c r="A38" s="24">
        <v>35</v>
      </c>
      <c r="B38" s="25"/>
      <c r="C38" s="24" t="s">
        <v>68</v>
      </c>
      <c r="D38" s="24">
        <v>220</v>
      </c>
      <c r="E38" s="24">
        <v>9.35</v>
      </c>
      <c r="F38" s="24" t="s">
        <v>57</v>
      </c>
      <c r="G38" s="24">
        <v>1</v>
      </c>
      <c r="H38" s="24">
        <v>9</v>
      </c>
      <c r="I38" s="24">
        <f t="shared" si="0"/>
        <v>9</v>
      </c>
      <c r="J38" s="39">
        <v>211.764705882353</v>
      </c>
      <c r="K38" s="40"/>
    </row>
    <row r="39" customFormat="1" ht="25" customHeight="1" spans="1:11">
      <c r="A39" s="24">
        <v>36</v>
      </c>
      <c r="B39" s="25"/>
      <c r="C39" s="24" t="s">
        <v>69</v>
      </c>
      <c r="D39" s="24">
        <v>220</v>
      </c>
      <c r="E39" s="24">
        <v>15.004</v>
      </c>
      <c r="F39" s="24" t="s">
        <v>19</v>
      </c>
      <c r="G39" s="24">
        <v>1</v>
      </c>
      <c r="H39" s="24">
        <v>14</v>
      </c>
      <c r="I39" s="24">
        <f t="shared" si="0"/>
        <v>14</v>
      </c>
      <c r="J39" s="39">
        <v>205.278592375367</v>
      </c>
      <c r="K39" s="40"/>
    </row>
    <row r="40" customFormat="1" ht="25" customHeight="1" spans="1:11">
      <c r="A40" s="24">
        <v>37</v>
      </c>
      <c r="B40" s="25"/>
      <c r="C40" s="24" t="s">
        <v>70</v>
      </c>
      <c r="D40" s="24">
        <v>220</v>
      </c>
      <c r="E40" s="24">
        <v>5.06</v>
      </c>
      <c r="F40" s="24" t="s">
        <v>45</v>
      </c>
      <c r="G40" s="24">
        <v>1</v>
      </c>
      <c r="H40" s="24">
        <v>7.1</v>
      </c>
      <c r="I40" s="24">
        <f t="shared" si="0"/>
        <v>7.1</v>
      </c>
      <c r="J40" s="39">
        <v>308.695652173913</v>
      </c>
      <c r="K40" s="40"/>
    </row>
    <row r="41" customFormat="1" ht="25" customHeight="1" spans="1:11">
      <c r="A41" s="24">
        <v>38</v>
      </c>
      <c r="B41" s="25"/>
      <c r="C41" s="24" t="s">
        <v>71</v>
      </c>
      <c r="D41" s="24">
        <v>220</v>
      </c>
      <c r="E41" s="24">
        <v>5.39</v>
      </c>
      <c r="F41" s="24" t="s">
        <v>45</v>
      </c>
      <c r="G41" s="24">
        <v>1</v>
      </c>
      <c r="H41" s="24">
        <v>7.1</v>
      </c>
      <c r="I41" s="24">
        <f t="shared" si="0"/>
        <v>7.1</v>
      </c>
      <c r="J41" s="39">
        <v>289.795918367347</v>
      </c>
      <c r="K41" s="40"/>
    </row>
    <row r="42" customFormat="1" ht="25" customHeight="1" spans="1:11">
      <c r="A42" s="24">
        <v>39</v>
      </c>
      <c r="B42" s="25"/>
      <c r="C42" s="24" t="s">
        <v>72</v>
      </c>
      <c r="D42" s="24">
        <v>220</v>
      </c>
      <c r="E42" s="24">
        <v>8.8</v>
      </c>
      <c r="F42" s="24" t="s">
        <v>24</v>
      </c>
      <c r="G42" s="24">
        <v>1</v>
      </c>
      <c r="H42" s="24">
        <v>12.5</v>
      </c>
      <c r="I42" s="24">
        <f t="shared" si="0"/>
        <v>12.5</v>
      </c>
      <c r="J42" s="39">
        <v>312.5</v>
      </c>
      <c r="K42" s="40"/>
    </row>
    <row r="43" customFormat="1" ht="25" customHeight="1" spans="1:11">
      <c r="A43" s="24">
        <v>40</v>
      </c>
      <c r="B43" s="25"/>
      <c r="C43" s="24" t="s">
        <v>71</v>
      </c>
      <c r="D43" s="24">
        <v>220</v>
      </c>
      <c r="E43" s="24">
        <v>5.39</v>
      </c>
      <c r="F43" s="24" t="s">
        <v>45</v>
      </c>
      <c r="G43" s="24">
        <v>1</v>
      </c>
      <c r="H43" s="24">
        <v>7.1</v>
      </c>
      <c r="I43" s="24">
        <f t="shared" si="0"/>
        <v>7.1</v>
      </c>
      <c r="J43" s="39">
        <v>289.795918367347</v>
      </c>
      <c r="K43" s="40"/>
    </row>
    <row r="44" customFormat="1" ht="25" customHeight="1" spans="1:11">
      <c r="A44" s="24">
        <v>41</v>
      </c>
      <c r="B44" s="25"/>
      <c r="C44" s="27" t="s">
        <v>73</v>
      </c>
      <c r="D44" s="27">
        <v>220</v>
      </c>
      <c r="E44" s="24">
        <v>21.296</v>
      </c>
      <c r="F44" s="24" t="s">
        <v>57</v>
      </c>
      <c r="G44" s="24">
        <v>1</v>
      </c>
      <c r="H44" s="24">
        <v>9</v>
      </c>
      <c r="I44" s="24">
        <f t="shared" si="0"/>
        <v>9</v>
      </c>
      <c r="J44" s="43">
        <v>222.107438016529</v>
      </c>
      <c r="K44" s="40"/>
    </row>
    <row r="45" customFormat="1" ht="25" customHeight="1" spans="1:11">
      <c r="A45" s="24">
        <v>41</v>
      </c>
      <c r="B45" s="25"/>
      <c r="C45" s="28"/>
      <c r="D45" s="28"/>
      <c r="E45" s="29"/>
      <c r="F45" s="24" t="s">
        <v>24</v>
      </c>
      <c r="G45" s="24">
        <v>1</v>
      </c>
      <c r="H45" s="24">
        <v>12.5</v>
      </c>
      <c r="I45" s="24">
        <f t="shared" ref="I45:I54" si="1">H45*G45</f>
        <v>12.5</v>
      </c>
      <c r="J45" s="44"/>
      <c r="K45" s="40"/>
    </row>
    <row r="46" customFormat="1" ht="25" customHeight="1" spans="1:11">
      <c r="A46" s="24">
        <v>42</v>
      </c>
      <c r="B46" s="25"/>
      <c r="C46" s="24" t="s">
        <v>74</v>
      </c>
      <c r="D46" s="24">
        <v>220</v>
      </c>
      <c r="E46" s="24">
        <v>12.43</v>
      </c>
      <c r="F46" s="24" t="s">
        <v>24</v>
      </c>
      <c r="G46" s="24">
        <v>1</v>
      </c>
      <c r="H46" s="24">
        <v>12.5</v>
      </c>
      <c r="I46" s="24">
        <f t="shared" si="1"/>
        <v>12.5</v>
      </c>
      <c r="J46" s="39">
        <v>221.238938053097</v>
      </c>
      <c r="K46" s="40"/>
    </row>
    <row r="47" customFormat="1" ht="25" customHeight="1" spans="1:11">
      <c r="A47" s="24">
        <v>43</v>
      </c>
      <c r="B47" s="25"/>
      <c r="C47" s="24" t="s">
        <v>61</v>
      </c>
      <c r="D47" s="24">
        <v>180</v>
      </c>
      <c r="E47" s="24">
        <v>23.94</v>
      </c>
      <c r="F47" s="24" t="s">
        <v>51</v>
      </c>
      <c r="G47" s="24">
        <v>2</v>
      </c>
      <c r="H47" s="24">
        <v>12.5</v>
      </c>
      <c r="I47" s="24">
        <f t="shared" si="1"/>
        <v>25</v>
      </c>
      <c r="J47" s="41">
        <v>187.96992481203</v>
      </c>
      <c r="K47" s="42"/>
    </row>
    <row r="48" customFormat="1" ht="25" customHeight="1" spans="1:11">
      <c r="A48" s="24">
        <v>44</v>
      </c>
      <c r="B48" s="25" t="s">
        <v>75</v>
      </c>
      <c r="C48" s="24" t="s">
        <v>76</v>
      </c>
      <c r="D48" s="24">
        <v>180</v>
      </c>
      <c r="E48" s="24">
        <v>15.804</v>
      </c>
      <c r="F48" s="24" t="s">
        <v>43</v>
      </c>
      <c r="G48" s="24">
        <v>2</v>
      </c>
      <c r="H48" s="24">
        <v>8</v>
      </c>
      <c r="I48" s="24">
        <f t="shared" si="1"/>
        <v>16</v>
      </c>
      <c r="J48" s="37">
        <v>182.232346241458</v>
      </c>
      <c r="K48" s="38" t="s">
        <v>77</v>
      </c>
    </row>
    <row r="49" customFormat="1" ht="25" customHeight="1" spans="1:11">
      <c r="A49" s="24">
        <v>45</v>
      </c>
      <c r="B49" s="25"/>
      <c r="C49" s="24" t="s">
        <v>78</v>
      </c>
      <c r="D49" s="24">
        <v>180</v>
      </c>
      <c r="E49" s="24">
        <v>9.954</v>
      </c>
      <c r="F49" s="24" t="s">
        <v>22</v>
      </c>
      <c r="G49" s="24">
        <v>1</v>
      </c>
      <c r="H49" s="24">
        <v>10</v>
      </c>
      <c r="I49" s="24">
        <f t="shared" si="1"/>
        <v>10</v>
      </c>
      <c r="J49" s="39">
        <v>180.831826401447</v>
      </c>
      <c r="K49" s="40"/>
    </row>
    <row r="50" customFormat="1" ht="25" customHeight="1" spans="1:11">
      <c r="A50" s="24">
        <v>45</v>
      </c>
      <c r="B50" s="25"/>
      <c r="C50" s="24" t="s">
        <v>61</v>
      </c>
      <c r="D50" s="24">
        <v>180</v>
      </c>
      <c r="E50" s="24">
        <v>9.954</v>
      </c>
      <c r="F50" s="24" t="s">
        <v>79</v>
      </c>
      <c r="G50" s="24">
        <v>1</v>
      </c>
      <c r="H50" s="24">
        <v>8</v>
      </c>
      <c r="I50" s="24">
        <f t="shared" si="1"/>
        <v>8</v>
      </c>
      <c r="J50" s="39">
        <v>144.665461121157</v>
      </c>
      <c r="K50" s="40"/>
    </row>
    <row r="51" customFormat="1" ht="23" customHeight="1" spans="1:11">
      <c r="A51" s="24">
        <v>46</v>
      </c>
      <c r="B51" s="25"/>
      <c r="C51" s="24" t="s">
        <v>80</v>
      </c>
      <c r="D51" s="24">
        <v>300</v>
      </c>
      <c r="E51" s="24">
        <v>103.71</v>
      </c>
      <c r="F51" s="24" t="s">
        <v>41</v>
      </c>
      <c r="G51" s="24">
        <v>6</v>
      </c>
      <c r="H51" s="24">
        <v>14</v>
      </c>
      <c r="I51" s="24">
        <f t="shared" si="1"/>
        <v>84</v>
      </c>
      <c r="J51" s="39">
        <v>242.98524732427</v>
      </c>
      <c r="K51" s="40"/>
    </row>
    <row r="52" customFormat="1" ht="25" customHeight="1" spans="1:11">
      <c r="A52" s="24">
        <v>47</v>
      </c>
      <c r="B52" s="25"/>
      <c r="C52" s="24" t="s">
        <v>66</v>
      </c>
      <c r="D52" s="24">
        <v>220</v>
      </c>
      <c r="E52" s="24">
        <v>8.14</v>
      </c>
      <c r="F52" s="24" t="s">
        <v>24</v>
      </c>
      <c r="G52" s="24">
        <v>1</v>
      </c>
      <c r="H52" s="24">
        <v>12.5</v>
      </c>
      <c r="I52" s="24">
        <f t="shared" si="1"/>
        <v>12.5</v>
      </c>
      <c r="J52" s="39">
        <v>337.837837837838</v>
      </c>
      <c r="K52" s="40"/>
    </row>
    <row r="53" customFormat="1" ht="25" customHeight="1" spans="1:11">
      <c r="A53" s="24">
        <v>48</v>
      </c>
      <c r="B53" s="25"/>
      <c r="C53" s="24" t="s">
        <v>81</v>
      </c>
      <c r="D53" s="24">
        <v>220</v>
      </c>
      <c r="E53" s="24">
        <v>18.92</v>
      </c>
      <c r="F53" s="24" t="s">
        <v>57</v>
      </c>
      <c r="G53" s="24">
        <v>2</v>
      </c>
      <c r="H53" s="24">
        <v>9</v>
      </c>
      <c r="I53" s="24">
        <f t="shared" si="1"/>
        <v>18</v>
      </c>
      <c r="J53" s="39">
        <v>209.302325581395</v>
      </c>
      <c r="K53" s="40"/>
    </row>
    <row r="54" customFormat="1" ht="25" customHeight="1" spans="1:11">
      <c r="A54" s="24">
        <v>49</v>
      </c>
      <c r="B54" s="25"/>
      <c r="C54" s="24" t="s">
        <v>82</v>
      </c>
      <c r="D54" s="24">
        <v>220</v>
      </c>
      <c r="E54" s="24">
        <v>8.8</v>
      </c>
      <c r="F54" s="24" t="s">
        <v>79</v>
      </c>
      <c r="G54" s="24">
        <v>1</v>
      </c>
      <c r="H54" s="24">
        <v>8</v>
      </c>
      <c r="I54" s="24">
        <f t="shared" si="1"/>
        <v>8</v>
      </c>
      <c r="J54" s="41">
        <v>200</v>
      </c>
      <c r="K54" s="42"/>
    </row>
    <row r="55" s="16" customFormat="1" ht="25" customHeight="1" spans="1:235">
      <c r="A55" s="30" t="s">
        <v>83</v>
      </c>
      <c r="B55" s="31"/>
      <c r="C55" s="32"/>
      <c r="D55" s="24"/>
      <c r="E55" s="24">
        <v>764.6075</v>
      </c>
      <c r="F55" s="24"/>
      <c r="G55" s="24">
        <f>SUM(G6:G54)</f>
        <v>70</v>
      </c>
      <c r="H55" s="24"/>
      <c r="I55" s="24">
        <f>SUM(I6:I54)</f>
        <v>761.7</v>
      </c>
      <c r="J55" s="36">
        <v>239.001446496873</v>
      </c>
      <c r="K55" s="2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</row>
  </sheetData>
  <mergeCells count="20">
    <mergeCell ref="A3:K3"/>
    <mergeCell ref="F4:G4"/>
    <mergeCell ref="H4:I4"/>
    <mergeCell ref="A55:C55"/>
    <mergeCell ref="A4:A5"/>
    <mergeCell ref="B4:B5"/>
    <mergeCell ref="B6:B8"/>
    <mergeCell ref="B9:B15"/>
    <mergeCell ref="B16:B33"/>
    <mergeCell ref="B34:B47"/>
    <mergeCell ref="B48:B54"/>
    <mergeCell ref="C4:C5"/>
    <mergeCell ref="C44:C45"/>
    <mergeCell ref="D44:D45"/>
    <mergeCell ref="K6:K8"/>
    <mergeCell ref="K9:K15"/>
    <mergeCell ref="K16:K33"/>
    <mergeCell ref="K34:K47"/>
    <mergeCell ref="K48:K54"/>
    <mergeCell ref="A1:K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T107"/>
  <sheetViews>
    <sheetView zoomScale="85" zoomScaleNormal="85" workbookViewId="0">
      <selection activeCell="I27" sqref="I27"/>
    </sheetView>
  </sheetViews>
  <sheetFormatPr defaultColWidth="9" defaultRowHeight="20" customHeight="1"/>
  <cols>
    <col min="1" max="1" width="29.5416666666667" style="3" customWidth="1"/>
    <col min="2" max="2" width="9" style="3"/>
    <col min="3" max="3" width="11.45" style="3" customWidth="1"/>
    <col min="4" max="4" width="13.0916666666667" style="3" customWidth="1"/>
    <col min="5" max="5" width="19.45" style="3" customWidth="1"/>
    <col min="6" max="6" width="16.6333333333333" style="3" customWidth="1"/>
    <col min="7" max="7" width="9" style="3"/>
    <col min="8" max="9" width="12.6333333333333" style="3"/>
    <col min="10" max="16384" width="9" style="3"/>
  </cols>
  <sheetData>
    <row r="1" s="1" customFormat="1" ht="73" customHeight="1" spans="1:16374">
      <c r="A1" s="4" t="s">
        <v>84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</row>
    <row r="2" customHeight="1" spans="1:6">
      <c r="A2" s="6" t="s">
        <v>13</v>
      </c>
      <c r="B2" s="6" t="s">
        <v>85</v>
      </c>
      <c r="C2" s="6" t="s">
        <v>14</v>
      </c>
      <c r="D2" s="6" t="s">
        <v>86</v>
      </c>
      <c r="E2" s="6" t="s">
        <v>16</v>
      </c>
      <c r="F2" s="6" t="s">
        <v>87</v>
      </c>
    </row>
    <row r="3" customHeight="1" spans="1:6">
      <c r="A3" s="7" t="s">
        <v>88</v>
      </c>
      <c r="B3" s="7" t="s">
        <v>89</v>
      </c>
      <c r="C3" s="7">
        <v>1</v>
      </c>
      <c r="D3" s="8">
        <v>64465</v>
      </c>
      <c r="E3" s="7">
        <f>D3*C3</f>
        <v>64465</v>
      </c>
      <c r="F3" s="8" t="s">
        <v>90</v>
      </c>
    </row>
    <row r="4" customHeight="1" spans="1:6">
      <c r="A4" s="7" t="s">
        <v>91</v>
      </c>
      <c r="B4" s="7" t="s">
        <v>89</v>
      </c>
      <c r="C4" s="7">
        <v>1</v>
      </c>
      <c r="D4" s="8">
        <v>121501</v>
      </c>
      <c r="E4" s="7">
        <f>D4*C4</f>
        <v>121501</v>
      </c>
      <c r="F4" s="8" t="s">
        <v>92</v>
      </c>
    </row>
    <row r="5" customHeight="1" spans="1:6">
      <c r="A5" s="7" t="s">
        <v>93</v>
      </c>
      <c r="B5" s="7" t="s">
        <v>89</v>
      </c>
      <c r="C5" s="7">
        <v>1</v>
      </c>
      <c r="D5" s="3">
        <v>131759</v>
      </c>
      <c r="E5" s="7">
        <f>D5*C5</f>
        <v>131759</v>
      </c>
      <c r="F5" s="8" t="s">
        <v>94</v>
      </c>
    </row>
    <row r="6" customHeight="1" spans="1:6">
      <c r="A6" s="7" t="s">
        <v>95</v>
      </c>
      <c r="B6" s="7" t="s">
        <v>89</v>
      </c>
      <c r="C6" s="7">
        <v>1</v>
      </c>
      <c r="D6" s="8">
        <v>112140</v>
      </c>
      <c r="E6" s="7">
        <f>D6*C6</f>
        <v>112140</v>
      </c>
      <c r="F6" s="8" t="s">
        <v>96</v>
      </c>
    </row>
    <row r="7" customHeight="1" spans="1:6">
      <c r="A7" s="7" t="s">
        <v>97</v>
      </c>
      <c r="B7" s="7" t="s">
        <v>89</v>
      </c>
      <c r="C7" s="7">
        <v>1</v>
      </c>
      <c r="D7" s="8">
        <v>123508</v>
      </c>
      <c r="E7" s="7">
        <f>D7*C7</f>
        <v>123508</v>
      </c>
      <c r="F7" s="8" t="s">
        <v>98</v>
      </c>
    </row>
    <row r="8" customHeight="1" spans="1:6">
      <c r="A8" s="7" t="s">
        <v>99</v>
      </c>
      <c r="B8" s="7" t="s">
        <v>89</v>
      </c>
      <c r="C8" s="7">
        <v>11</v>
      </c>
      <c r="D8" s="8">
        <v>3341</v>
      </c>
      <c r="E8" s="7">
        <f t="shared" ref="E8:E22" si="0">D8*C8</f>
        <v>36751</v>
      </c>
      <c r="F8" s="8" t="s">
        <v>90</v>
      </c>
    </row>
    <row r="9" customHeight="1" spans="1:6">
      <c r="A9" s="7" t="s">
        <v>79</v>
      </c>
      <c r="B9" s="7" t="s">
        <v>89</v>
      </c>
      <c r="C9" s="7">
        <v>2</v>
      </c>
      <c r="D9" s="8">
        <v>3463</v>
      </c>
      <c r="E9" s="7">
        <f t="shared" si="0"/>
        <v>6926</v>
      </c>
      <c r="F9" s="8" t="s">
        <v>90</v>
      </c>
    </row>
    <row r="10" customHeight="1" spans="1:6">
      <c r="A10" s="7" t="s">
        <v>67</v>
      </c>
      <c r="B10" s="7" t="s">
        <v>89</v>
      </c>
      <c r="C10" s="7">
        <v>2</v>
      </c>
      <c r="D10" s="8">
        <v>4228</v>
      </c>
      <c r="E10" s="7">
        <f t="shared" si="0"/>
        <v>8456</v>
      </c>
      <c r="F10" s="8" t="s">
        <v>90</v>
      </c>
    </row>
    <row r="11" customHeight="1" spans="1:6">
      <c r="A11" s="7" t="s">
        <v>51</v>
      </c>
      <c r="B11" s="7" t="s">
        <v>89</v>
      </c>
      <c r="C11" s="7">
        <v>5</v>
      </c>
      <c r="D11" s="8">
        <v>4545</v>
      </c>
      <c r="E11" s="7">
        <f t="shared" si="0"/>
        <v>22725</v>
      </c>
      <c r="F11" s="8" t="s">
        <v>90</v>
      </c>
    </row>
    <row r="12" customHeight="1" spans="1:6">
      <c r="A12" s="7" t="s">
        <v>41</v>
      </c>
      <c r="B12" s="7" t="s">
        <v>89</v>
      </c>
      <c r="C12" s="7">
        <v>7</v>
      </c>
      <c r="D12" s="8">
        <v>4835</v>
      </c>
      <c r="E12" s="7">
        <f t="shared" si="0"/>
        <v>33845</v>
      </c>
      <c r="F12" s="8" t="s">
        <v>90</v>
      </c>
    </row>
    <row r="13" customHeight="1" spans="1:6">
      <c r="A13" s="7" t="s">
        <v>22</v>
      </c>
      <c r="B13" s="7" t="s">
        <v>89</v>
      </c>
      <c r="C13" s="7">
        <v>2</v>
      </c>
      <c r="D13" s="8">
        <v>5077</v>
      </c>
      <c r="E13" s="7">
        <f t="shared" si="0"/>
        <v>10154</v>
      </c>
      <c r="F13" s="8" t="s">
        <v>90</v>
      </c>
    </row>
    <row r="14" customHeight="1" spans="1:6">
      <c r="A14" s="7" t="s">
        <v>30</v>
      </c>
      <c r="B14" s="7" t="s">
        <v>89</v>
      </c>
      <c r="C14" s="7">
        <v>2</v>
      </c>
      <c r="D14" s="8">
        <v>5105</v>
      </c>
      <c r="E14" s="7">
        <f t="shared" si="0"/>
        <v>10210</v>
      </c>
      <c r="F14" s="8" t="s">
        <v>90</v>
      </c>
    </row>
    <row r="15" customHeight="1" spans="1:6">
      <c r="A15" s="7" t="s">
        <v>24</v>
      </c>
      <c r="B15" s="7" t="s">
        <v>89</v>
      </c>
      <c r="C15" s="7">
        <v>6</v>
      </c>
      <c r="D15" s="8">
        <v>5152</v>
      </c>
      <c r="E15" s="7">
        <f t="shared" si="0"/>
        <v>30912</v>
      </c>
      <c r="F15" s="8" t="s">
        <v>90</v>
      </c>
    </row>
    <row r="16" customHeight="1" spans="1:6">
      <c r="A16" s="7" t="s">
        <v>19</v>
      </c>
      <c r="B16" s="7" t="s">
        <v>89</v>
      </c>
      <c r="C16" s="7">
        <v>18</v>
      </c>
      <c r="D16" s="8">
        <v>5432</v>
      </c>
      <c r="E16" s="7">
        <f t="shared" si="0"/>
        <v>97776</v>
      </c>
      <c r="F16" s="8" t="s">
        <v>90</v>
      </c>
    </row>
    <row r="17" customHeight="1" spans="1:6">
      <c r="A17" s="7" t="s">
        <v>27</v>
      </c>
      <c r="B17" s="7" t="s">
        <v>89</v>
      </c>
      <c r="C17" s="7">
        <v>2</v>
      </c>
      <c r="D17" s="8">
        <v>3799</v>
      </c>
      <c r="E17" s="7">
        <f t="shared" si="0"/>
        <v>7598</v>
      </c>
      <c r="F17" s="8" t="s">
        <v>90</v>
      </c>
    </row>
    <row r="18" customHeight="1" spans="1:6">
      <c r="A18" s="7" t="s">
        <v>52</v>
      </c>
      <c r="B18" s="7" t="s">
        <v>89</v>
      </c>
      <c r="C18" s="7">
        <v>1</v>
      </c>
      <c r="D18" s="8">
        <v>4069</v>
      </c>
      <c r="E18" s="7">
        <f t="shared" si="0"/>
        <v>4069</v>
      </c>
      <c r="F18" s="8" t="s">
        <v>90</v>
      </c>
    </row>
    <row r="19" customHeight="1" spans="1:6">
      <c r="A19" s="7" t="s">
        <v>38</v>
      </c>
      <c r="B19" s="7" t="s">
        <v>89</v>
      </c>
      <c r="C19" s="7">
        <v>1</v>
      </c>
      <c r="D19" s="8">
        <v>4471</v>
      </c>
      <c r="E19" s="7">
        <f t="shared" si="0"/>
        <v>4471</v>
      </c>
      <c r="F19" s="8" t="s">
        <v>90</v>
      </c>
    </row>
    <row r="20" customHeight="1" spans="1:6">
      <c r="A20" s="7" t="s">
        <v>43</v>
      </c>
      <c r="B20" s="7" t="s">
        <v>89</v>
      </c>
      <c r="C20" s="7">
        <v>3</v>
      </c>
      <c r="D20" s="8">
        <v>4657</v>
      </c>
      <c r="E20" s="7">
        <f t="shared" si="0"/>
        <v>13971</v>
      </c>
      <c r="F20" s="8" t="s">
        <v>90</v>
      </c>
    </row>
    <row r="21" customHeight="1" spans="1:6">
      <c r="A21" s="7" t="s">
        <v>57</v>
      </c>
      <c r="B21" s="7" t="s">
        <v>89</v>
      </c>
      <c r="C21" s="7">
        <v>8</v>
      </c>
      <c r="D21" s="8">
        <v>4835</v>
      </c>
      <c r="E21" s="7">
        <f t="shared" si="0"/>
        <v>38680</v>
      </c>
      <c r="F21" s="8" t="s">
        <v>90</v>
      </c>
    </row>
    <row r="22" customHeight="1" spans="1:6">
      <c r="A22" s="7" t="s">
        <v>100</v>
      </c>
      <c r="B22" s="7" t="s">
        <v>89</v>
      </c>
      <c r="C22" s="7">
        <v>70</v>
      </c>
      <c r="D22" s="8">
        <v>240</v>
      </c>
      <c r="E22" s="7">
        <f t="shared" si="0"/>
        <v>16800</v>
      </c>
      <c r="F22" s="8" t="s">
        <v>90</v>
      </c>
    </row>
    <row r="23" customHeight="1" spans="1:6">
      <c r="A23" s="9" t="s">
        <v>16</v>
      </c>
      <c r="B23" s="10"/>
      <c r="C23" s="10"/>
      <c r="D23" s="10"/>
      <c r="E23" s="11">
        <f>SUM(E3:E22)</f>
        <v>896717</v>
      </c>
      <c r="F23" s="10"/>
    </row>
    <row r="24" customHeight="1" spans="1:6">
      <c r="A24" s="9" t="s">
        <v>101</v>
      </c>
      <c r="B24" s="7" t="s">
        <v>89</v>
      </c>
      <c r="C24" s="9">
        <v>70</v>
      </c>
      <c r="D24" s="9">
        <v>3467</v>
      </c>
      <c r="E24" s="9">
        <f>D24*C24</f>
        <v>242690</v>
      </c>
      <c r="F24" s="9" t="s">
        <v>102</v>
      </c>
    </row>
    <row r="25" customHeight="1" spans="1:6">
      <c r="A25" s="9" t="s">
        <v>103</v>
      </c>
      <c r="B25" s="7" t="s">
        <v>89</v>
      </c>
      <c r="C25" s="9">
        <v>13</v>
      </c>
      <c r="D25" s="9">
        <v>1333</v>
      </c>
      <c r="E25" s="9">
        <f t="shared" ref="E25:E28" si="1">D25*C25</f>
        <v>17329</v>
      </c>
      <c r="F25" s="9" t="s">
        <v>102</v>
      </c>
    </row>
    <row r="26" customHeight="1" spans="1:6">
      <c r="A26" s="8" t="s">
        <v>104</v>
      </c>
      <c r="B26" s="9" t="s">
        <v>105</v>
      </c>
      <c r="C26" s="9">
        <v>54</v>
      </c>
      <c r="D26" s="9">
        <v>173</v>
      </c>
      <c r="E26" s="9">
        <f t="shared" si="1"/>
        <v>9342</v>
      </c>
      <c r="F26" s="9" t="s">
        <v>102</v>
      </c>
    </row>
    <row r="27" ht="21" customHeight="1" spans="1:6">
      <c r="A27" s="8" t="s">
        <v>106</v>
      </c>
      <c r="B27" s="9" t="s">
        <v>107</v>
      </c>
      <c r="C27" s="9">
        <v>259</v>
      </c>
      <c r="D27" s="12">
        <v>213</v>
      </c>
      <c r="E27" s="9">
        <f t="shared" si="1"/>
        <v>55167</v>
      </c>
      <c r="F27" s="9" t="s">
        <v>102</v>
      </c>
    </row>
    <row r="28" ht="26" customHeight="1" spans="1:6">
      <c r="A28" s="8" t="s">
        <v>108</v>
      </c>
      <c r="B28" s="9" t="s">
        <v>109</v>
      </c>
      <c r="C28" s="9">
        <v>1</v>
      </c>
      <c r="D28" s="12">
        <v>4000</v>
      </c>
      <c r="E28" s="9">
        <f t="shared" si="1"/>
        <v>4000</v>
      </c>
      <c r="F28" s="9" t="s">
        <v>102</v>
      </c>
    </row>
    <row r="29" customHeight="1" spans="1:6">
      <c r="A29" s="9" t="s">
        <v>16</v>
      </c>
      <c r="B29" s="10"/>
      <c r="C29" s="10"/>
      <c r="D29" s="10"/>
      <c r="E29" s="11">
        <f>SUM(E23:E28)</f>
        <v>1225245</v>
      </c>
      <c r="F29" s="10"/>
    </row>
    <row r="30" s="2" customFormat="1" ht="26" customHeight="1" spans="1:7">
      <c r="A30" s="13" t="s">
        <v>110</v>
      </c>
      <c r="B30" s="13"/>
      <c r="C30" s="13"/>
      <c r="D30" s="13"/>
      <c r="E30" s="13"/>
      <c r="F30" s="13"/>
      <c r="G30" s="13"/>
    </row>
    <row r="31" s="2" customFormat="1" ht="26" customHeight="1" spans="1:7">
      <c r="A31" s="13" t="s">
        <v>111</v>
      </c>
      <c r="B31" s="13"/>
      <c r="C31" s="13"/>
      <c r="D31" s="13"/>
      <c r="E31" s="13"/>
      <c r="F31" s="13"/>
      <c r="G31" s="13"/>
    </row>
    <row r="32" s="2" customFormat="1" ht="26" customHeight="1" spans="1:7">
      <c r="A32" s="13" t="s">
        <v>112</v>
      </c>
      <c r="B32" s="13"/>
      <c r="C32" s="13"/>
      <c r="D32" s="13"/>
      <c r="E32" s="13"/>
      <c r="F32" s="13"/>
      <c r="G32" s="13"/>
    </row>
    <row r="33" s="2" customFormat="1" ht="26" customHeight="1" spans="1:7">
      <c r="A33" s="13" t="s">
        <v>113</v>
      </c>
      <c r="B33" s="13"/>
      <c r="C33" s="13"/>
      <c r="D33" s="13"/>
      <c r="E33" s="13"/>
      <c r="F33" s="13"/>
      <c r="G33" s="13"/>
    </row>
    <row r="34" s="2" customFormat="1" ht="26" customHeight="1" spans="1:7">
      <c r="A34" s="13" t="s">
        <v>114</v>
      </c>
      <c r="B34" s="13"/>
      <c r="C34" s="13"/>
      <c r="D34" s="13"/>
      <c r="E34" s="13"/>
      <c r="F34" s="13"/>
      <c r="G34" s="13"/>
    </row>
    <row r="35" s="2" customFormat="1" ht="26" customHeight="1" spans="1:7">
      <c r="A35" s="13" t="s">
        <v>115</v>
      </c>
      <c r="B35" s="13"/>
      <c r="C35" s="13"/>
      <c r="D35" s="13"/>
      <c r="E35" s="13"/>
      <c r="F35" s="13"/>
      <c r="G35" s="13"/>
    </row>
    <row r="36" s="2" customFormat="1" ht="26" customHeight="1" spans="1:7">
      <c r="A36" s="13" t="s">
        <v>116</v>
      </c>
      <c r="B36" s="13"/>
      <c r="C36" s="13"/>
      <c r="D36" s="13"/>
      <c r="E36" s="13"/>
      <c r="F36" s="13"/>
      <c r="G36" s="13"/>
    </row>
    <row r="37" customHeight="1" spans="1:7">
      <c r="A37" s="13" t="s">
        <v>117</v>
      </c>
      <c r="B37" s="13"/>
      <c r="C37" s="13"/>
      <c r="D37" s="13"/>
      <c r="E37" s="13"/>
      <c r="F37" s="13"/>
      <c r="G37" s="13"/>
    </row>
    <row r="38" hidden="1" customHeight="1" spans="1:1">
      <c r="A38" s="3">
        <v>0</v>
      </c>
    </row>
    <row r="39" hidden="1" customHeight="1" spans="1:9">
      <c r="A39" s="3">
        <v>56</v>
      </c>
      <c r="D39" s="3">
        <v>56</v>
      </c>
      <c r="F39" s="3">
        <v>45</v>
      </c>
      <c r="H39" s="3">
        <v>125</v>
      </c>
      <c r="I39" s="3">
        <v>160</v>
      </c>
    </row>
    <row r="40" hidden="1" customHeight="1" spans="1:9">
      <c r="A40" s="3">
        <v>56</v>
      </c>
      <c r="D40" s="3">
        <v>56</v>
      </c>
      <c r="F40" s="3">
        <v>140</v>
      </c>
      <c r="H40" s="3">
        <v>125</v>
      </c>
      <c r="I40" s="3">
        <v>160</v>
      </c>
    </row>
    <row r="41" hidden="1" customHeight="1" spans="1:9">
      <c r="A41" s="3">
        <v>56</v>
      </c>
      <c r="D41" s="3">
        <v>56</v>
      </c>
      <c r="F41" s="3">
        <v>140</v>
      </c>
      <c r="H41" s="3">
        <v>90</v>
      </c>
      <c r="I41" s="3">
        <v>160</v>
      </c>
    </row>
    <row r="42" hidden="1" customHeight="1" spans="1:9">
      <c r="A42" s="3" t="s">
        <v>118</v>
      </c>
      <c r="D42" s="3">
        <v>140</v>
      </c>
      <c r="F42" s="3">
        <v>140</v>
      </c>
      <c r="H42" s="3">
        <v>125</v>
      </c>
      <c r="I42" s="3">
        <v>160</v>
      </c>
    </row>
    <row r="43" hidden="1" customHeight="1" spans="1:9">
      <c r="A43" s="3">
        <v>80</v>
      </c>
      <c r="D43" s="3">
        <v>80</v>
      </c>
      <c r="F43" s="3">
        <v>140</v>
      </c>
      <c r="H43" s="3">
        <v>140</v>
      </c>
      <c r="I43" s="3">
        <v>160</v>
      </c>
    </row>
    <row r="44" hidden="1" customHeight="1" spans="1:9">
      <c r="A44" s="3">
        <v>80</v>
      </c>
      <c r="D44" s="3">
        <v>80</v>
      </c>
      <c r="F44" s="3">
        <v>140</v>
      </c>
      <c r="H44" s="3">
        <v>71</v>
      </c>
      <c r="I44" s="3">
        <v>90</v>
      </c>
    </row>
    <row r="45" hidden="1" customHeight="1" spans="1:9">
      <c r="A45" s="3" t="s">
        <v>119</v>
      </c>
      <c r="D45" s="3">
        <v>140</v>
      </c>
      <c r="F45" s="3">
        <v>140</v>
      </c>
      <c r="H45" s="3">
        <v>71</v>
      </c>
      <c r="I45" s="3">
        <v>90</v>
      </c>
    </row>
    <row r="46" hidden="1" customHeight="1" spans="1:9">
      <c r="A46" s="3">
        <v>140</v>
      </c>
      <c r="D46" s="3">
        <v>140</v>
      </c>
      <c r="F46" s="3">
        <v>140</v>
      </c>
      <c r="H46" s="3">
        <v>71</v>
      </c>
      <c r="I46" s="3">
        <v>80</v>
      </c>
    </row>
    <row r="47" hidden="1" customHeight="1" spans="1:9">
      <c r="A47" s="3">
        <v>140</v>
      </c>
      <c r="D47" s="3">
        <v>140</v>
      </c>
      <c r="F47" s="3">
        <v>140</v>
      </c>
      <c r="H47" s="3">
        <v>100</v>
      </c>
      <c r="I47" s="3">
        <v>80</v>
      </c>
    </row>
    <row r="48" hidden="1" customHeight="1" spans="1:9">
      <c r="A48" s="3" t="s">
        <v>119</v>
      </c>
      <c r="D48" s="3">
        <v>140</v>
      </c>
      <c r="F48" s="3">
        <v>140</v>
      </c>
      <c r="H48" s="3">
        <v>90</v>
      </c>
      <c r="I48" s="3">
        <v>80</v>
      </c>
    </row>
    <row r="49" hidden="1" customHeight="1" spans="1:9">
      <c r="A49" s="3" t="s">
        <v>119</v>
      </c>
      <c r="D49" s="3">
        <v>140</v>
      </c>
      <c r="F49" s="3">
        <v>140</v>
      </c>
      <c r="H49" s="3">
        <v>100</v>
      </c>
      <c r="I49" s="3">
        <v>80</v>
      </c>
    </row>
    <row r="50" hidden="1" customHeight="1" spans="1:9">
      <c r="A50" s="3" t="s">
        <v>119</v>
      </c>
      <c r="D50" s="3">
        <v>140</v>
      </c>
      <c r="F50" s="3">
        <v>140</v>
      </c>
      <c r="H50" s="3">
        <v>71</v>
      </c>
      <c r="I50" s="3">
        <v>100</v>
      </c>
    </row>
    <row r="51" hidden="1" customHeight="1" spans="1:9">
      <c r="A51" s="3" t="s">
        <v>119</v>
      </c>
      <c r="D51" s="3">
        <v>140</v>
      </c>
      <c r="F51" s="3">
        <v>112</v>
      </c>
      <c r="H51" s="3">
        <v>140</v>
      </c>
      <c r="I51" s="3">
        <v>125</v>
      </c>
    </row>
    <row r="52" hidden="1" customHeight="1" spans="1:8">
      <c r="A52" s="3" t="s">
        <v>119</v>
      </c>
      <c r="D52" s="3">
        <v>140</v>
      </c>
      <c r="F52" s="3">
        <v>112</v>
      </c>
      <c r="H52" s="3">
        <v>125</v>
      </c>
    </row>
    <row r="53" hidden="1" customHeight="1" spans="1:8">
      <c r="A53" s="3" t="s">
        <v>120</v>
      </c>
      <c r="D53" s="3">
        <v>140</v>
      </c>
      <c r="H53" s="3">
        <v>125</v>
      </c>
    </row>
    <row r="54" hidden="1" customHeight="1" spans="1:8">
      <c r="A54" s="3" t="s">
        <v>120</v>
      </c>
      <c r="D54" s="3">
        <v>140</v>
      </c>
      <c r="H54" s="3">
        <v>45</v>
      </c>
    </row>
    <row r="55" hidden="1" customHeight="1" spans="1:4">
      <c r="A55" s="3" t="s">
        <v>120</v>
      </c>
      <c r="D55" s="3">
        <v>140</v>
      </c>
    </row>
    <row r="56" hidden="1" customHeight="1" spans="1:4">
      <c r="A56" s="3" t="s">
        <v>120</v>
      </c>
      <c r="D56" s="3">
        <v>140</v>
      </c>
    </row>
    <row r="57" hidden="1" customHeight="1" spans="1:4">
      <c r="A57" s="3" t="s">
        <v>121</v>
      </c>
      <c r="D57" s="3">
        <v>125</v>
      </c>
    </row>
    <row r="58" hidden="1" customHeight="1" spans="1:4">
      <c r="A58" s="3" t="s">
        <v>122</v>
      </c>
      <c r="B58" s="3">
        <v>1</v>
      </c>
      <c r="D58" s="3">
        <v>100</v>
      </c>
    </row>
    <row r="59" hidden="1" customHeight="1" spans="1:9">
      <c r="A59" s="3" t="s">
        <v>123</v>
      </c>
      <c r="F59" s="3">
        <f>SUM(F39:F58)</f>
        <v>1809</v>
      </c>
      <c r="H59" s="3">
        <f>SUM(H39:H58)</f>
        <v>1614</v>
      </c>
      <c r="I59" s="3">
        <f>SUM(I39:I58)</f>
        <v>1525</v>
      </c>
    </row>
    <row r="60" hidden="1" customHeight="1" spans="1:5">
      <c r="A60" s="3" t="s">
        <v>119</v>
      </c>
      <c r="E60" s="3">
        <f>D61/2195</f>
        <v>1.08109339407745</v>
      </c>
    </row>
    <row r="61" hidden="1" customHeight="1" spans="1:9">
      <c r="A61" s="3" t="s">
        <v>119</v>
      </c>
      <c r="D61" s="3">
        <f>SUM(D39:D60)</f>
        <v>2373</v>
      </c>
      <c r="F61" s="3">
        <f>F59/168</f>
        <v>10.7678571428571</v>
      </c>
      <c r="H61" s="3">
        <f>H59/147.5</f>
        <v>10.9423728813559</v>
      </c>
      <c r="I61" s="3">
        <f>I59/131</f>
        <v>11.6412213740458</v>
      </c>
    </row>
    <row r="62" hidden="1" customHeight="1" spans="1:1">
      <c r="A62" s="3" t="s">
        <v>119</v>
      </c>
    </row>
    <row r="63" hidden="1" customHeight="1" spans="1:1">
      <c r="A63" s="3" t="s">
        <v>119</v>
      </c>
    </row>
    <row r="64" hidden="1" customHeight="1" spans="1:1">
      <c r="A64" s="3" t="s">
        <v>120</v>
      </c>
    </row>
    <row r="65" hidden="1" customHeight="1" spans="1:1">
      <c r="A65" s="3" t="s">
        <v>119</v>
      </c>
    </row>
    <row r="66" hidden="1" customHeight="1" spans="1:1">
      <c r="A66" s="3" t="s">
        <v>120</v>
      </c>
    </row>
    <row r="67" hidden="1" customHeight="1" spans="1:1">
      <c r="A67" s="3" t="s">
        <v>120</v>
      </c>
    </row>
    <row r="68" hidden="1" customHeight="1" spans="1:1">
      <c r="A68" s="3" t="s">
        <v>119</v>
      </c>
    </row>
    <row r="69" hidden="1" customHeight="1" spans="1:1">
      <c r="A69" s="3" t="s">
        <v>120</v>
      </c>
    </row>
    <row r="70" hidden="1" customHeight="1" spans="1:2">
      <c r="A70" s="3" t="s">
        <v>120</v>
      </c>
      <c r="B70" s="3">
        <v>2</v>
      </c>
    </row>
    <row r="71" hidden="1" customHeight="1" spans="1:1">
      <c r="A71" s="3" t="s">
        <v>124</v>
      </c>
    </row>
    <row r="72" hidden="1" customHeight="1" spans="1:1">
      <c r="A72" s="3">
        <v>140</v>
      </c>
    </row>
    <row r="73" hidden="1" customHeight="1" spans="1:1">
      <c r="A73" s="3" t="s">
        <v>125</v>
      </c>
    </row>
    <row r="74" hidden="1" customHeight="1" spans="1:1">
      <c r="A74" s="3">
        <v>71</v>
      </c>
    </row>
    <row r="75" hidden="1" customHeight="1" spans="1:1">
      <c r="A75" s="3" t="s">
        <v>126</v>
      </c>
    </row>
    <row r="76" hidden="1" customHeight="1" spans="1:1">
      <c r="A76" s="3" t="s">
        <v>126</v>
      </c>
    </row>
    <row r="77" hidden="1" customHeight="1" spans="1:1">
      <c r="A77" s="3">
        <v>71</v>
      </c>
    </row>
    <row r="78" hidden="1" customHeight="1" spans="1:1">
      <c r="A78" s="3" t="s">
        <v>126</v>
      </c>
    </row>
    <row r="79" hidden="1" customHeight="1" spans="1:1">
      <c r="A79" s="3" t="s">
        <v>126</v>
      </c>
    </row>
    <row r="80" hidden="1" customHeight="1" spans="1:1">
      <c r="A80" s="3">
        <v>71</v>
      </c>
    </row>
    <row r="81" hidden="1" customHeight="1" spans="1:1">
      <c r="A81" s="3">
        <v>71</v>
      </c>
    </row>
    <row r="82" hidden="1" customHeight="1" spans="1:1">
      <c r="A82" s="3" t="s">
        <v>121</v>
      </c>
    </row>
    <row r="83" hidden="1" customHeight="1" spans="1:1">
      <c r="A83" s="3">
        <v>125</v>
      </c>
    </row>
    <row r="84" hidden="1" customHeight="1" spans="1:1">
      <c r="A84" s="3" t="s">
        <v>127</v>
      </c>
    </row>
    <row r="85" hidden="1" customHeight="1" spans="1:1">
      <c r="A85" s="3">
        <v>71</v>
      </c>
    </row>
    <row r="86" hidden="1" customHeight="1" spans="1:1">
      <c r="A86" s="3">
        <v>71</v>
      </c>
    </row>
    <row r="87" hidden="1" customHeight="1" spans="1:2">
      <c r="A87" s="3">
        <v>71</v>
      </c>
      <c r="B87" s="3">
        <v>3</v>
      </c>
    </row>
    <row r="88" hidden="1" customHeight="1" spans="1:1">
      <c r="A88" s="3" t="s">
        <v>121</v>
      </c>
    </row>
    <row r="89" hidden="1" customHeight="1" spans="1:1">
      <c r="A89" s="3" t="s">
        <v>121</v>
      </c>
    </row>
    <row r="90" hidden="1" customHeight="1" spans="1:1">
      <c r="A90" s="3" t="s">
        <v>126</v>
      </c>
    </row>
    <row r="91" hidden="1" customHeight="1" spans="1:1">
      <c r="A91" s="3" t="s">
        <v>121</v>
      </c>
    </row>
    <row r="92" hidden="1" customHeight="1" spans="1:1">
      <c r="A92" s="3" t="s">
        <v>120</v>
      </c>
    </row>
    <row r="93" hidden="1" customHeight="1" spans="1:1">
      <c r="A93" s="3">
        <v>71</v>
      </c>
    </row>
    <row r="94" hidden="1" customHeight="1" spans="1:1">
      <c r="A94" s="3">
        <v>71</v>
      </c>
    </row>
    <row r="95" hidden="1" customHeight="1" spans="1:1">
      <c r="A95" s="3">
        <v>71</v>
      </c>
    </row>
    <row r="96" hidden="1" customHeight="1" spans="1:1">
      <c r="A96" s="3">
        <v>100</v>
      </c>
    </row>
    <row r="97" hidden="1" customHeight="1" spans="1:1">
      <c r="A97" s="3" t="s">
        <v>126</v>
      </c>
    </row>
    <row r="98" hidden="1" customHeight="1" spans="1:1">
      <c r="A98" s="3">
        <v>100</v>
      </c>
    </row>
    <row r="99" hidden="1" customHeight="1" spans="1:1">
      <c r="A99" s="3">
        <v>71</v>
      </c>
    </row>
    <row r="100" hidden="1" customHeight="1" spans="1:2">
      <c r="A100" s="3" t="s">
        <v>120</v>
      </c>
      <c r="B100" s="3">
        <v>4</v>
      </c>
    </row>
    <row r="101" hidden="1" customHeight="1" spans="1:1">
      <c r="A101" s="3">
        <v>160</v>
      </c>
    </row>
    <row r="102" hidden="1" customHeight="1" spans="1:1">
      <c r="A102" s="3">
        <v>160</v>
      </c>
    </row>
    <row r="103" hidden="1" customHeight="1" spans="1:1">
      <c r="A103" s="3">
        <v>160</v>
      </c>
    </row>
    <row r="104" hidden="1" customHeight="1" spans="1:1">
      <c r="A104" s="3">
        <v>160</v>
      </c>
    </row>
    <row r="105" hidden="1" customHeight="1" spans="1:1">
      <c r="A105" s="3">
        <v>160</v>
      </c>
    </row>
    <row r="106" hidden="1" customHeight="1" spans="1:1">
      <c r="A106" s="3" t="s">
        <v>126</v>
      </c>
    </row>
    <row r="107" hidden="1" customHeight="1" spans="1:1">
      <c r="A107" s="3" t="s">
        <v>126</v>
      </c>
    </row>
  </sheetData>
  <autoFilter ref="A38:A107">
    <extLst/>
  </autoFilter>
  <mergeCells count="9">
    <mergeCell ref="A1:F1"/>
    <mergeCell ref="A30:G30"/>
    <mergeCell ref="A31:G31"/>
    <mergeCell ref="A32:G32"/>
    <mergeCell ref="A33:G33"/>
    <mergeCell ref="A34:G34"/>
    <mergeCell ref="A35:G35"/>
    <mergeCell ref="A36:G36"/>
    <mergeCell ref="A37:G3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配置表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PFJM10</dc:creator>
  <cp:lastModifiedBy>颜欢</cp:lastModifiedBy>
  <dcterms:created xsi:type="dcterms:W3CDTF">2023-01-11T00:38:00Z</dcterms:created>
  <dcterms:modified xsi:type="dcterms:W3CDTF">2023-04-22T09:22:57Z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9B04498604514E54A3216B69C3412025_13</vt:lpwstr>
  </property>
  <property fmtid="{D5CDD505-2E9C-101B-9397-08002B2CF9AE}" pid="4" name="KSOProductBuildVer">
    <vt:lpwstr>2052-11.1.0.14036</vt:lpwstr>
  </property>
</Properties>
</file>